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120" yWindow="135" windowWidth="9420" windowHeight="4500"/>
  </bookViews>
  <sheets>
    <sheet name="Model 1" sheetId="1" r:id="rId1"/>
    <sheet name="Model 2" sheetId="4" r:id="rId2"/>
  </sheets>
  <definedNames>
    <definedName name="solver_adj" localSheetId="0" hidden="1">'Model 1'!$B$21:$D$25,'Model 1'!$H$21:$H$24</definedName>
    <definedName name="solver_adj" localSheetId="1" hidden="1">'Model 2'!$B$21:$D$25,'Model 2'!$H$21:$H$24</definedName>
    <definedName name="solver_cvg" localSheetId="0" hidden="1">0.001</definedName>
    <definedName name="solver_cvg" localSheetId="1" hidden="1">0.001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'Model 1'!$B$26:$D$26</definedName>
    <definedName name="solver_lhs1" localSheetId="1" hidden="1">'Model 2'!$B$26:$D$26</definedName>
    <definedName name="solver_lhs2" localSheetId="0" hidden="1">'Model 1'!$E$21:$E$25</definedName>
    <definedName name="solver_lhs2" localSheetId="1" hidden="1">'Model 2'!$B$33</definedName>
    <definedName name="solver_lhs3" localSheetId="0" hidden="1">'Model 1'!$H$21:$H$24</definedName>
    <definedName name="solver_lhs3" localSheetId="1" hidden="1">'Model 2'!$E$21:$E$25</definedName>
    <definedName name="solver_lhs4" localSheetId="1" hidden="1">'Model 2'!$H$21:$H$24</definedName>
    <definedName name="solver_lin" localSheetId="0" hidden="1">1</definedName>
    <definedName name="solver_lin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5000</definedName>
    <definedName name="solver_nod" localSheetId="1" hidden="1">5000</definedName>
    <definedName name="solver_num" localSheetId="0" hidden="1">3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'Model 1'!$C$16</definedName>
    <definedName name="solver_opt" localSheetId="1" hidden="1">'Model 2'!$C$16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l1" localSheetId="0" hidden="1">2</definedName>
    <definedName name="solver_rel1" localSheetId="1" hidden="1">2</definedName>
    <definedName name="solver_rel2" localSheetId="0" hidden="1">1</definedName>
    <definedName name="solver_rel2" localSheetId="1" hidden="1">1</definedName>
    <definedName name="solver_rel3" localSheetId="0" hidden="1">5</definedName>
    <definedName name="solver_rel3" localSheetId="1" hidden="1">1</definedName>
    <definedName name="solver_rel4" localSheetId="1" hidden="1">5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'Model 1'!$B$28:$D$28</definedName>
    <definedName name="solver_rhs1" localSheetId="1" hidden="1">'Model 2'!$B$28:$D$28</definedName>
    <definedName name="solver_rhs2" localSheetId="0" hidden="1">'Model 1'!$G$21:$G$25</definedName>
    <definedName name="solver_rhs2" localSheetId="1" hidden="1">0</definedName>
    <definedName name="solver_rhs3" localSheetId="0" hidden="1">binary</definedName>
    <definedName name="solver_rhs3" localSheetId="1" hidden="1">'Model 2'!$G$21:$G$25</definedName>
    <definedName name="solver_rhs4" localSheetId="1" hidden="1">binary</definedName>
    <definedName name="solver_rlx" localSheetId="0" hidden="1">2</definedName>
    <definedName name="solver_rlx" localSheetId="1" hidden="1">2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0</definedName>
    <definedName name="solver_std" localSheetId="1" hidden="1">0</definedName>
    <definedName name="solver_tim" localSheetId="0" hidden="1">100</definedName>
    <definedName name="solver_tim" localSheetId="1" hidden="1">100</definedName>
    <definedName name="solver_tol" localSheetId="0" hidden="1">0</definedName>
    <definedName name="solver_tol" localSheetId="1" hidden="1">0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2</definedName>
    <definedName name="solver_ver" localSheetId="1" hidden="1">3</definedName>
  </definedNames>
  <calcPr calcId="152511"/>
</workbook>
</file>

<file path=xl/calcChain.xml><?xml version="1.0" encoding="utf-8"?>
<calcChain xmlns="http://schemas.openxmlformats.org/spreadsheetml/2006/main">
  <c r="B32" i="4" l="1"/>
  <c r="B31" i="4"/>
  <c r="B33" i="4" l="1"/>
  <c r="D28" i="4"/>
  <c r="C28" i="4"/>
  <c r="B28" i="4"/>
  <c r="D26" i="4"/>
  <c r="C26" i="4"/>
  <c r="B26" i="4"/>
  <c r="G25" i="4"/>
  <c r="E25" i="4"/>
  <c r="G24" i="4"/>
  <c r="E24" i="4"/>
  <c r="G23" i="4"/>
  <c r="E23" i="4"/>
  <c r="G22" i="4"/>
  <c r="E22" i="4"/>
  <c r="G21" i="4"/>
  <c r="E21" i="4"/>
  <c r="C16" i="4"/>
  <c r="C28" i="1" l="1"/>
  <c r="D28" i="1"/>
  <c r="B28" i="1"/>
  <c r="G25" i="1"/>
  <c r="G22" i="1"/>
  <c r="G23" i="1"/>
  <c r="G24" i="1"/>
  <c r="G21" i="1"/>
  <c r="C26" i="1"/>
  <c r="D26" i="1"/>
  <c r="B26" i="1"/>
  <c r="E22" i="1"/>
  <c r="E23" i="1"/>
  <c r="E24" i="1"/>
  <c r="E25" i="1"/>
  <c r="E21" i="1"/>
  <c r="C16" i="1"/>
</calcChain>
</file>

<file path=xl/sharedStrings.xml><?xml version="1.0" encoding="utf-8"?>
<sst xmlns="http://schemas.openxmlformats.org/spreadsheetml/2006/main" count="81" uniqueCount="26">
  <si>
    <t>Martin-Beck Company Distribution System Design</t>
  </si>
  <si>
    <t>Plant</t>
  </si>
  <si>
    <t xml:space="preserve">  Detroit</t>
  </si>
  <si>
    <t xml:space="preserve">  Toledo</t>
  </si>
  <si>
    <t xml:space="preserve">  Denver</t>
  </si>
  <si>
    <t xml:space="preserve">  Kansas City</t>
  </si>
  <si>
    <t xml:space="preserve">  St. Louis</t>
  </si>
  <si>
    <t>Demand</t>
  </si>
  <si>
    <t>Model</t>
  </si>
  <si>
    <t>Boston</t>
  </si>
  <si>
    <t>Atlanta</t>
  </si>
  <si>
    <t>Houston</t>
  </si>
  <si>
    <t>Capacity</t>
  </si>
  <si>
    <t>Fixed</t>
  </si>
  <si>
    <t>Cost($1000s)</t>
  </si>
  <si>
    <t>Distribution Center</t>
  </si>
  <si>
    <t>Min Cost</t>
  </si>
  <si>
    <t>&lt;=</t>
  </si>
  <si>
    <t>Open or</t>
  </si>
  <si>
    <t>Closed</t>
  </si>
  <si>
    <t>Parameters</t>
  </si>
  <si>
    <t>Total Shipped to</t>
  </si>
  <si>
    <t xml:space="preserve">Total Shipped </t>
  </si>
  <si>
    <t>Ones</t>
  </si>
  <si>
    <t>Zeros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</si>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</sst>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1" fontId="0" fillId="2" borderId="1" xfId="0" applyNumberFormat="1" applyFill="1" applyBorder="1"/>
    <xf numFmtId="1" fontId="0" fillId="2" borderId="2" xfId="0" applyNumberFormat="1" applyFill="1" applyBorder="1"/>
    <xf numFmtId="1" fontId="0" fillId="2" borderId="3" xfId="0" applyNumberFormat="1" applyFill="1" applyBorder="1"/>
    <xf numFmtId="1" fontId="0" fillId="2" borderId="4" xfId="0" applyNumberFormat="1" applyFill="1" applyBorder="1"/>
    <xf numFmtId="1" fontId="0" fillId="2" borderId="0" xfId="0" applyNumberFormat="1" applyFill="1" applyBorder="1"/>
    <xf numFmtId="1" fontId="0" fillId="2" borderId="5" xfId="0" applyNumberFormat="1" applyFill="1" applyBorder="1"/>
    <xf numFmtId="1" fontId="0" fillId="2" borderId="6" xfId="0" applyNumberFormat="1" applyFill="1" applyBorder="1"/>
    <xf numFmtId="1" fontId="0" fillId="2" borderId="7" xfId="0" applyNumberFormat="1" applyFill="1" applyBorder="1"/>
    <xf numFmtId="1" fontId="0" fillId="2" borderId="8" xfId="0" applyNumberFormat="1" applyFill="1" applyBorder="1"/>
    <xf numFmtId="0" fontId="1" fillId="0" borderId="0" xfId="0" applyFont="1" applyAlignment="1">
      <alignment horizontal="center"/>
    </xf>
    <xf numFmtId="0" fontId="0" fillId="0" borderId="0" xfId="0" applyFill="1"/>
    <xf numFmtId="1" fontId="0" fillId="0" borderId="0" xfId="0" applyNumberFormat="1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1" fontId="0" fillId="2" borderId="9" xfId="0" applyNumberFormat="1" applyFill="1" applyBorder="1" applyAlignment="1">
      <alignment horizontal="center"/>
    </xf>
    <xf numFmtId="1" fontId="0" fillId="2" borderId="10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2" fontId="0" fillId="2" borderId="4" xfId="0" applyNumberFormat="1" applyFill="1" applyBorder="1"/>
    <xf numFmtId="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90" workbookViewId="0">
      <selection activeCell="M32" sqref="M32"/>
    </sheetView>
  </sheetViews>
  <sheetFormatPr defaultColWidth="10.25" defaultRowHeight="15.75" x14ac:dyDescent="0.25"/>
  <cols>
    <col min="1" max="1" width="16.625" customWidth="1"/>
    <col min="2" max="2" width="8.75" bestFit="1" customWidth="1"/>
    <col min="3" max="3" width="8.375" bestFit="1" customWidth="1"/>
    <col min="4" max="4" width="10.25" customWidth="1"/>
    <col min="5" max="5" width="13.125" bestFit="1" customWidth="1"/>
    <col min="6" max="6" width="11.875" bestFit="1" customWidth="1"/>
    <col min="7" max="7" width="8.375" bestFit="1" customWidth="1"/>
    <col min="8" max="8" width="7.875" bestFit="1" customWidth="1"/>
  </cols>
  <sheetData>
    <row r="1" spans="1:6" ht="18.75" x14ac:dyDescent="0.3">
      <c r="A1" s="2" t="s">
        <v>0</v>
      </c>
    </row>
    <row r="2" spans="1:6" ht="18.75" x14ac:dyDescent="0.3">
      <c r="A2" s="2"/>
    </row>
    <row r="3" spans="1:6" x14ac:dyDescent="0.25">
      <c r="A3" s="1" t="s">
        <v>20</v>
      </c>
    </row>
    <row r="4" spans="1:6" x14ac:dyDescent="0.25">
      <c r="B4" s="33" t="s">
        <v>15</v>
      </c>
      <c r="C4" s="33"/>
      <c r="D4" s="33"/>
      <c r="F4" s="3" t="s">
        <v>13</v>
      </c>
    </row>
    <row r="5" spans="1:6" ht="16.5" thickBot="1" x14ac:dyDescent="0.3">
      <c r="A5" s="1" t="s">
        <v>1</v>
      </c>
      <c r="B5" s="13" t="s">
        <v>9</v>
      </c>
      <c r="C5" s="13" t="s">
        <v>10</v>
      </c>
      <c r="D5" s="13" t="s">
        <v>11</v>
      </c>
      <c r="E5" s="1" t="s">
        <v>12</v>
      </c>
      <c r="F5" s="3" t="s">
        <v>14</v>
      </c>
    </row>
    <row r="6" spans="1:6" x14ac:dyDescent="0.25">
      <c r="A6" t="s">
        <v>2</v>
      </c>
      <c r="B6" s="4">
        <v>5</v>
      </c>
      <c r="C6" s="5">
        <v>2</v>
      </c>
      <c r="D6" s="6">
        <v>3</v>
      </c>
      <c r="E6">
        <v>10000</v>
      </c>
      <c r="F6">
        <v>175000</v>
      </c>
    </row>
    <row r="7" spans="1:6" x14ac:dyDescent="0.25">
      <c r="A7" t="s">
        <v>3</v>
      </c>
      <c r="B7" s="7">
        <v>4</v>
      </c>
      <c r="C7" s="8">
        <v>3</v>
      </c>
      <c r="D7" s="9">
        <v>4</v>
      </c>
      <c r="E7">
        <v>20000</v>
      </c>
      <c r="F7">
        <v>300000</v>
      </c>
    </row>
    <row r="8" spans="1:6" x14ac:dyDescent="0.25">
      <c r="A8" t="s">
        <v>4</v>
      </c>
      <c r="B8" s="7">
        <v>9</v>
      </c>
      <c r="C8" s="8">
        <v>7</v>
      </c>
      <c r="D8" s="9">
        <v>5</v>
      </c>
      <c r="E8">
        <v>30000</v>
      </c>
      <c r="F8">
        <v>375000</v>
      </c>
    </row>
    <row r="9" spans="1:6" x14ac:dyDescent="0.25">
      <c r="A9" t="s">
        <v>5</v>
      </c>
      <c r="B9" s="7">
        <v>10</v>
      </c>
      <c r="C9" s="8">
        <v>4</v>
      </c>
      <c r="D9" s="9">
        <v>2</v>
      </c>
      <c r="E9">
        <v>40000</v>
      </c>
      <c r="F9">
        <v>500000</v>
      </c>
    </row>
    <row r="10" spans="1:6" ht="16.5" thickBot="1" x14ac:dyDescent="0.3">
      <c r="A10" t="s">
        <v>6</v>
      </c>
      <c r="B10" s="10">
        <v>8</v>
      </c>
      <c r="C10" s="11">
        <v>4</v>
      </c>
      <c r="D10" s="12">
        <v>3</v>
      </c>
      <c r="E10">
        <v>30000</v>
      </c>
    </row>
    <row r="11" spans="1:6" x14ac:dyDescent="0.25">
      <c r="A11" s="1" t="s">
        <v>7</v>
      </c>
      <c r="B11">
        <v>30000</v>
      </c>
      <c r="C11">
        <v>20000</v>
      </c>
      <c r="D11">
        <v>20000</v>
      </c>
    </row>
    <row r="14" spans="1:6" ht="18.75" x14ac:dyDescent="0.3">
      <c r="A14" s="2" t="s">
        <v>8</v>
      </c>
    </row>
    <row r="16" spans="1:6" x14ac:dyDescent="0.25">
      <c r="B16" s="1" t="s">
        <v>16</v>
      </c>
      <c r="C16" s="27">
        <f>SUMPRODUCT(B6:D10,B21:D25)+SUMPRODUCT(F6:F9,H21:H24)</f>
        <v>860000</v>
      </c>
    </row>
    <row r="19" spans="1:8" x14ac:dyDescent="0.25">
      <c r="B19" s="33" t="s">
        <v>15</v>
      </c>
      <c r="C19" s="33"/>
      <c r="D19" s="33"/>
      <c r="H19" s="3" t="s">
        <v>18</v>
      </c>
    </row>
    <row r="20" spans="1:8" ht="16.5" thickBot="1" x14ac:dyDescent="0.3">
      <c r="A20" s="1" t="s">
        <v>1</v>
      </c>
      <c r="B20" s="13" t="s">
        <v>9</v>
      </c>
      <c r="C20" s="13" t="s">
        <v>10</v>
      </c>
      <c r="D20" s="13" t="s">
        <v>11</v>
      </c>
      <c r="E20" s="3" t="s">
        <v>22</v>
      </c>
      <c r="G20" s="3" t="s">
        <v>12</v>
      </c>
      <c r="H20" s="3" t="s">
        <v>19</v>
      </c>
    </row>
    <row r="21" spans="1:8" x14ac:dyDescent="0.25">
      <c r="A21" t="s">
        <v>2</v>
      </c>
      <c r="B21" s="14">
        <v>0</v>
      </c>
      <c r="C21" s="15">
        <v>0</v>
      </c>
      <c r="D21" s="16">
        <v>0</v>
      </c>
      <c r="E21" s="25">
        <f>SUM(B21:D21)</f>
        <v>0</v>
      </c>
      <c r="F21" s="3" t="s">
        <v>17</v>
      </c>
      <c r="G21" s="26">
        <f>E6*H21</f>
        <v>0</v>
      </c>
      <c r="H21" s="28">
        <v>0</v>
      </c>
    </row>
    <row r="22" spans="1:8" x14ac:dyDescent="0.25">
      <c r="A22" t="s">
        <v>3</v>
      </c>
      <c r="B22" s="17">
        <v>0</v>
      </c>
      <c r="C22" s="18">
        <v>0</v>
      </c>
      <c r="D22" s="19">
        <v>0</v>
      </c>
      <c r="E22" s="25">
        <f>SUM(B22:D22)</f>
        <v>0</v>
      </c>
      <c r="F22" s="3" t="s">
        <v>17</v>
      </c>
      <c r="G22" s="26">
        <f>E7*H22</f>
        <v>0</v>
      </c>
      <c r="H22" s="29">
        <v>0</v>
      </c>
    </row>
    <row r="23" spans="1:8" x14ac:dyDescent="0.25">
      <c r="A23" t="s">
        <v>4</v>
      </c>
      <c r="B23" s="17">
        <v>0</v>
      </c>
      <c r="C23" s="18">
        <v>0</v>
      </c>
      <c r="D23" s="19">
        <v>0</v>
      </c>
      <c r="E23" s="25">
        <f>SUM(B23:D23)</f>
        <v>0</v>
      </c>
      <c r="F23" s="3" t="s">
        <v>17</v>
      </c>
      <c r="G23" s="26">
        <f>E8*H23</f>
        <v>0</v>
      </c>
      <c r="H23" s="29">
        <v>0</v>
      </c>
    </row>
    <row r="24" spans="1:8" ht="16.5" thickBot="1" x14ac:dyDescent="0.3">
      <c r="A24" t="s">
        <v>5</v>
      </c>
      <c r="B24" s="17">
        <v>0</v>
      </c>
      <c r="C24" s="18">
        <v>20000</v>
      </c>
      <c r="D24" s="19">
        <v>20000</v>
      </c>
      <c r="E24" s="25">
        <f>SUM(B24:D24)</f>
        <v>40000</v>
      </c>
      <c r="F24" s="3" t="s">
        <v>17</v>
      </c>
      <c r="G24" s="26">
        <f>E9*H24</f>
        <v>40000</v>
      </c>
      <c r="H24" s="30">
        <v>1</v>
      </c>
    </row>
    <row r="25" spans="1:8" ht="16.5" thickBot="1" x14ac:dyDescent="0.3">
      <c r="A25" t="s">
        <v>6</v>
      </c>
      <c r="B25" s="20">
        <v>30000</v>
      </c>
      <c r="C25" s="21">
        <v>0</v>
      </c>
      <c r="D25" s="22">
        <v>0</v>
      </c>
      <c r="E25" s="25">
        <f>SUM(B25:D25)</f>
        <v>30000</v>
      </c>
      <c r="F25" s="3" t="s">
        <v>17</v>
      </c>
      <c r="G25" s="26">
        <f>E10</f>
        <v>30000</v>
      </c>
    </row>
    <row r="26" spans="1:8" x14ac:dyDescent="0.25">
      <c r="A26" s="1" t="s">
        <v>21</v>
      </c>
      <c r="B26">
        <f>SUM(B21:B25)</f>
        <v>30000</v>
      </c>
      <c r="C26">
        <f>SUM(C21:C25)</f>
        <v>20000</v>
      </c>
      <c r="D26">
        <f>SUM(D21:D25)</f>
        <v>20000</v>
      </c>
    </row>
    <row r="27" spans="1:8" x14ac:dyDescent="0.25">
      <c r="B27" s="3"/>
      <c r="C27" s="3"/>
      <c r="D27" s="3"/>
    </row>
    <row r="28" spans="1:8" x14ac:dyDescent="0.25">
      <c r="A28" s="1" t="s">
        <v>7</v>
      </c>
      <c r="B28" s="24">
        <f>B11</f>
        <v>30000</v>
      </c>
      <c r="C28" s="24">
        <f>C11</f>
        <v>20000</v>
      </c>
      <c r="D28" s="24">
        <f>D11</f>
        <v>20000</v>
      </c>
    </row>
  </sheetData>
  <mergeCells count="2">
    <mergeCell ref="B4:D4"/>
    <mergeCell ref="B19:D19"/>
  </mergeCells>
  <phoneticPr fontId="0" type="noConversion"/>
  <printOptions headings="1" gridLines="1"/>
  <pageMargins left="0.75" right="0.75" top="1" bottom="1" header="0.5" footer="0.5"/>
  <pageSetup scale="9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zoomScale="90" workbookViewId="0">
      <selection activeCell="P34" sqref="P34"/>
    </sheetView>
  </sheetViews>
  <sheetFormatPr defaultColWidth="10.25" defaultRowHeight="15.75" x14ac:dyDescent="0.25"/>
  <cols>
    <col min="1" max="1" width="8.875" customWidth="1"/>
    <col min="2" max="2" width="8.75" bestFit="1" customWidth="1"/>
    <col min="3" max="3" width="8.375" bestFit="1" customWidth="1"/>
    <col min="4" max="4" width="10.25" customWidth="1"/>
    <col min="5" max="5" width="13.125" bestFit="1" customWidth="1"/>
    <col min="6" max="6" width="11.875" bestFit="1" customWidth="1"/>
    <col min="7" max="7" width="8.375" bestFit="1" customWidth="1"/>
    <col min="8" max="8" width="7.875" bestFit="1" customWidth="1"/>
  </cols>
  <sheetData>
    <row r="1" spans="1:6" ht="18.75" x14ac:dyDescent="0.3">
      <c r="A1" s="2" t="s">
        <v>0</v>
      </c>
    </row>
    <row r="2" spans="1:6" ht="18.75" x14ac:dyDescent="0.3">
      <c r="A2" s="2"/>
    </row>
    <row r="3" spans="1:6" x14ac:dyDescent="0.25">
      <c r="A3" s="1" t="s">
        <v>20</v>
      </c>
    </row>
    <row r="4" spans="1:6" x14ac:dyDescent="0.25">
      <c r="B4" s="33" t="s">
        <v>15</v>
      </c>
      <c r="C4" s="33"/>
      <c r="D4" s="33"/>
      <c r="F4" s="23" t="s">
        <v>13</v>
      </c>
    </row>
    <row r="5" spans="1:6" ht="16.5" thickBot="1" x14ac:dyDescent="0.3">
      <c r="A5" s="1" t="s">
        <v>1</v>
      </c>
      <c r="B5" s="13" t="s">
        <v>9</v>
      </c>
      <c r="C5" s="13" t="s">
        <v>10</v>
      </c>
      <c r="D5" s="13" t="s">
        <v>11</v>
      </c>
      <c r="E5" s="1" t="s">
        <v>12</v>
      </c>
      <c r="F5" s="23" t="s">
        <v>14</v>
      </c>
    </row>
    <row r="6" spans="1:6" x14ac:dyDescent="0.25">
      <c r="A6" t="s">
        <v>2</v>
      </c>
      <c r="B6" s="4">
        <v>5</v>
      </c>
      <c r="C6" s="5">
        <v>2</v>
      </c>
      <c r="D6" s="6">
        <v>3</v>
      </c>
      <c r="E6">
        <v>10000</v>
      </c>
      <c r="F6">
        <v>175000</v>
      </c>
    </row>
    <row r="7" spans="1:6" x14ac:dyDescent="0.25">
      <c r="A7" t="s">
        <v>3</v>
      </c>
      <c r="B7" s="7">
        <v>4</v>
      </c>
      <c r="C7" s="8">
        <v>3</v>
      </c>
      <c r="D7" s="9">
        <v>4</v>
      </c>
      <c r="E7">
        <v>20000</v>
      </c>
      <c r="F7">
        <v>300000</v>
      </c>
    </row>
    <row r="8" spans="1:6" x14ac:dyDescent="0.25">
      <c r="A8" t="s">
        <v>4</v>
      </c>
      <c r="B8" s="7">
        <v>9</v>
      </c>
      <c r="C8" s="8">
        <v>7</v>
      </c>
      <c r="D8" s="9">
        <v>5</v>
      </c>
      <c r="E8">
        <v>30000</v>
      </c>
      <c r="F8">
        <v>375000</v>
      </c>
    </row>
    <row r="9" spans="1:6" x14ac:dyDescent="0.25">
      <c r="A9" t="s">
        <v>5</v>
      </c>
      <c r="B9" s="7">
        <v>10</v>
      </c>
      <c r="C9" s="8">
        <v>4</v>
      </c>
      <c r="D9" s="9">
        <v>2</v>
      </c>
      <c r="E9">
        <v>40000</v>
      </c>
      <c r="F9">
        <v>500000</v>
      </c>
    </row>
    <row r="10" spans="1:6" ht="16.5" thickBot="1" x14ac:dyDescent="0.3">
      <c r="A10" t="s">
        <v>6</v>
      </c>
      <c r="B10" s="10">
        <v>8</v>
      </c>
      <c r="C10" s="11">
        <v>4</v>
      </c>
      <c r="D10" s="12">
        <v>3</v>
      </c>
      <c r="E10">
        <v>30000</v>
      </c>
    </row>
    <row r="11" spans="1:6" x14ac:dyDescent="0.25">
      <c r="A11" s="1" t="s">
        <v>7</v>
      </c>
      <c r="B11">
        <v>30000</v>
      </c>
      <c r="C11">
        <v>20000</v>
      </c>
      <c r="D11">
        <v>20000</v>
      </c>
    </row>
    <row r="14" spans="1:6" ht="18.75" x14ac:dyDescent="0.3">
      <c r="A14" s="2" t="s">
        <v>8</v>
      </c>
    </row>
    <row r="16" spans="1:6" x14ac:dyDescent="0.25">
      <c r="B16" s="1" t="s">
        <v>16</v>
      </c>
      <c r="C16" s="27">
        <f>SUMPRODUCT(B6:D10,B21:D25)+SUMPRODUCT(F6:F9,H21:H24)</f>
        <v>940000.00000013341</v>
      </c>
    </row>
    <row r="19" spans="1:8" x14ac:dyDescent="0.25">
      <c r="B19" s="33" t="s">
        <v>15</v>
      </c>
      <c r="C19" s="33"/>
      <c r="D19" s="33"/>
      <c r="H19" s="23" t="s">
        <v>18</v>
      </c>
    </row>
    <row r="20" spans="1:8" ht="16.5" thickBot="1" x14ac:dyDescent="0.3">
      <c r="A20" s="1" t="s">
        <v>1</v>
      </c>
      <c r="B20" s="13" t="s">
        <v>9</v>
      </c>
      <c r="C20" s="13" t="s">
        <v>10</v>
      </c>
      <c r="D20" s="13" t="s">
        <v>11</v>
      </c>
      <c r="E20" s="23" t="s">
        <v>22</v>
      </c>
      <c r="G20" s="23" t="s">
        <v>12</v>
      </c>
      <c r="H20" s="23" t="s">
        <v>19</v>
      </c>
    </row>
    <row r="21" spans="1:8" x14ac:dyDescent="0.25">
      <c r="A21" t="s">
        <v>2</v>
      </c>
      <c r="B21" s="14">
        <v>3.637978807091713E-12</v>
      </c>
      <c r="C21" s="15">
        <v>9999.9999998667736</v>
      </c>
      <c r="D21" s="16">
        <v>0</v>
      </c>
      <c r="E21" s="25">
        <f>SUM(B21:D21)</f>
        <v>9999.9999998667772</v>
      </c>
      <c r="F21" s="23" t="s">
        <v>17</v>
      </c>
      <c r="G21" s="26">
        <f>E6*H21</f>
        <v>10000</v>
      </c>
      <c r="H21" s="28">
        <v>1</v>
      </c>
    </row>
    <row r="22" spans="1:8" x14ac:dyDescent="0.25">
      <c r="A22" t="s">
        <v>3</v>
      </c>
      <c r="B22" s="17">
        <v>0</v>
      </c>
      <c r="C22" s="18">
        <v>0</v>
      </c>
      <c r="D22" s="19">
        <v>0</v>
      </c>
      <c r="E22" s="25">
        <f>SUM(B22:D22)</f>
        <v>0</v>
      </c>
      <c r="F22" s="23" t="s">
        <v>17</v>
      </c>
      <c r="G22" s="26">
        <f>E7*H22</f>
        <v>0</v>
      </c>
      <c r="H22" s="29">
        <v>0</v>
      </c>
    </row>
    <row r="23" spans="1:8" x14ac:dyDescent="0.25">
      <c r="A23" t="s">
        <v>4</v>
      </c>
      <c r="B23" s="31">
        <v>30000.000000000004</v>
      </c>
      <c r="C23" s="18">
        <v>0</v>
      </c>
      <c r="D23" s="19">
        <v>0</v>
      </c>
      <c r="E23" s="25">
        <f>SUM(B23:D23)</f>
        <v>30000.000000000004</v>
      </c>
      <c r="F23" s="23" t="s">
        <v>17</v>
      </c>
      <c r="G23" s="26">
        <f>E8*H23</f>
        <v>30000</v>
      </c>
      <c r="H23" s="29">
        <v>1</v>
      </c>
    </row>
    <row r="24" spans="1:8" ht="16.5" thickBot="1" x14ac:dyDescent="0.3">
      <c r="A24" t="s">
        <v>5</v>
      </c>
      <c r="B24" s="17">
        <v>0</v>
      </c>
      <c r="C24" s="18">
        <v>0</v>
      </c>
      <c r="D24" s="19">
        <v>1.3322824088390917E-7</v>
      </c>
      <c r="E24" s="25">
        <f>SUM(B24:D24)</f>
        <v>1.3322824088390917E-7</v>
      </c>
      <c r="F24" s="23" t="s">
        <v>17</v>
      </c>
      <c r="G24" s="26">
        <f>E9*H24</f>
        <v>0</v>
      </c>
      <c r="H24" s="30">
        <v>0</v>
      </c>
    </row>
    <row r="25" spans="1:8" ht="16.5" thickBot="1" x14ac:dyDescent="0.3">
      <c r="A25" t="s">
        <v>6</v>
      </c>
      <c r="B25" s="20">
        <v>0</v>
      </c>
      <c r="C25" s="21">
        <v>10000.000000133221</v>
      </c>
      <c r="D25" s="22">
        <v>19999.999999866777</v>
      </c>
      <c r="E25" s="25">
        <f>SUM(B25:D25)</f>
        <v>30000</v>
      </c>
      <c r="F25" s="23" t="s">
        <v>17</v>
      </c>
      <c r="G25" s="26">
        <f>E10</f>
        <v>30000</v>
      </c>
    </row>
    <row r="26" spans="1:8" x14ac:dyDescent="0.25">
      <c r="A26" s="1" t="s">
        <v>21</v>
      </c>
      <c r="B26">
        <f>SUM(B21:B25)</f>
        <v>30000.000000000007</v>
      </c>
      <c r="C26">
        <f>SUM(C21:C25)</f>
        <v>19999.999999999993</v>
      </c>
      <c r="D26">
        <f>SUM(D21:D25)</f>
        <v>20000.000000000007</v>
      </c>
    </row>
    <row r="27" spans="1:8" x14ac:dyDescent="0.25">
      <c r="B27" s="23"/>
      <c r="C27" s="23"/>
      <c r="D27" s="23"/>
    </row>
    <row r="28" spans="1:8" x14ac:dyDescent="0.25">
      <c r="A28" s="1" t="s">
        <v>7</v>
      </c>
      <c r="B28" s="24">
        <f>B11</f>
        <v>30000</v>
      </c>
      <c r="C28" s="24">
        <f>C11</f>
        <v>20000</v>
      </c>
      <c r="D28" s="24">
        <f>D11</f>
        <v>20000</v>
      </c>
    </row>
    <row r="31" spans="1:8" x14ac:dyDescent="0.25">
      <c r="A31" t="s">
        <v>23</v>
      </c>
      <c r="B31" s="32">
        <f>H24</f>
        <v>0</v>
      </c>
    </row>
    <row r="32" spans="1:8" x14ac:dyDescent="0.25">
      <c r="A32" t="s">
        <v>24</v>
      </c>
      <c r="B32" s="32">
        <f>SUM(H21:H23)</f>
        <v>2</v>
      </c>
    </row>
    <row r="33" spans="1:2" x14ac:dyDescent="0.25">
      <c r="A33" t="s">
        <v>25</v>
      </c>
      <c r="B33" s="32">
        <f>B31-B32</f>
        <v>-2</v>
      </c>
    </row>
  </sheetData>
  <mergeCells count="2">
    <mergeCell ref="B4:D4"/>
    <mergeCell ref="B19:D19"/>
  </mergeCells>
  <printOptions headings="1" gridLines="1"/>
  <pageMargins left="0.75" right="0.75" top="1" bottom="1" header="0.5" footer="0.5"/>
  <pageSetup scale="9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Windows User</cp:lastModifiedBy>
  <cp:lastPrinted>1997-09-08T13:15:26Z</cp:lastPrinted>
  <dcterms:created xsi:type="dcterms:W3CDTF">1997-04-05T14:52:20Z</dcterms:created>
  <dcterms:modified xsi:type="dcterms:W3CDTF">2014-08-17T20:20:04Z</dcterms:modified>
</cp:coreProperties>
</file>